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codeName="ThisWorkbook"/>
  <xr:revisionPtr revIDLastSave="0" documentId="13_ncr:1_{4787EAD2-7652-4287-8092-A1A370AE2AE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GISTRO DE ACCIONES" sheetId="2" r:id="rId1"/>
  </sheets>
  <definedNames>
    <definedName name="TítuloDeColumna1">Datos[[#Headers],[Fecha]]</definedName>
    <definedName name="_xlnm.Print_Titles" localSheetId="0">'REGISTRO DE ACCIONES'!$3:$3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2" l="1"/>
  <c r="D44" i="2"/>
  <c r="G43" i="2"/>
  <c r="G42" i="2"/>
  <c r="G41" i="2"/>
  <c r="G40" i="2"/>
  <c r="G39" i="2"/>
  <c r="G38" i="2"/>
  <c r="G37" i="2"/>
  <c r="G36" i="2"/>
  <c r="G25" i="2"/>
  <c r="G26" i="2"/>
  <c r="G27" i="2"/>
  <c r="G28" i="2"/>
  <c r="G29" i="2"/>
  <c r="G30" i="2"/>
  <c r="G31" i="2"/>
  <c r="G32" i="2"/>
  <c r="D33" i="2"/>
  <c r="F33" i="2"/>
  <c r="G22" i="2"/>
  <c r="D21" i="2"/>
  <c r="F21" i="2"/>
  <c r="G13" i="2"/>
  <c r="G20" i="2"/>
  <c r="G19" i="2"/>
  <c r="G18" i="2"/>
  <c r="G17" i="2"/>
  <c r="G16" i="2"/>
  <c r="G15" i="2"/>
  <c r="G14" i="2"/>
  <c r="G10" i="2" l="1"/>
  <c r="G9" i="2"/>
  <c r="G6" i="2" l="1"/>
  <c r="G8" i="2" l="1"/>
  <c r="G7" i="2"/>
  <c r="G5" i="2"/>
  <c r="G4" i="2"/>
</calcChain>
</file>

<file path=xl/sharedStrings.xml><?xml version="1.0" encoding="utf-8"?>
<sst xmlns="http://schemas.openxmlformats.org/spreadsheetml/2006/main" count="88" uniqueCount="59">
  <si>
    <t>Nombre de tarjeta de crédito</t>
  </si>
  <si>
    <t>Fecha</t>
  </si>
  <si>
    <t>Total</t>
  </si>
  <si>
    <t>Descripción</t>
  </si>
  <si>
    <t>Saldo existente</t>
  </si>
  <si>
    <t>Importe</t>
  </si>
  <si>
    <t>Comisión de transacción</t>
  </si>
  <si>
    <t>Saldo*</t>
  </si>
  <si>
    <t>Nombre del accionista</t>
  </si>
  <si>
    <t xml:space="preserve">en proceso </t>
  </si>
  <si>
    <t>Columna1</t>
  </si>
  <si>
    <t>Columna2</t>
  </si>
  <si>
    <t>Columna3</t>
  </si>
  <si>
    <t>Columna4</t>
  </si>
  <si>
    <t>Columna5</t>
  </si>
  <si>
    <t>Columna6</t>
  </si>
  <si>
    <t>DEPosito BANCOCCI</t>
  </si>
  <si>
    <t>EQ. HUAWEI (3) PACK BAS.</t>
  </si>
  <si>
    <t>EQ.ENTREGADO</t>
  </si>
  <si>
    <t>MENSUALIDAD 3 PACKS AG</t>
  </si>
  <si>
    <t>cargo por 3 planes res. basico</t>
  </si>
  <si>
    <t>EQ. HUAWEI (17) PACK BAS.</t>
  </si>
  <si>
    <t xml:space="preserve"> esperando pago</t>
  </si>
  <si>
    <t xml:space="preserve"> </t>
  </si>
  <si>
    <t>Laptop Huawei</t>
  </si>
  <si>
    <t>Depósito Banccocci</t>
  </si>
  <si>
    <t>EQ. Entregado (Rossi)</t>
  </si>
  <si>
    <t xml:space="preserve"> 10/09/2022</t>
  </si>
  <si>
    <t>Deposito bancocci</t>
  </si>
  <si>
    <t>primer pago laptop Huawei Porfirio</t>
  </si>
  <si>
    <t>Nota crédito comisión dist.San nicolás</t>
  </si>
  <si>
    <t>Se acreditó a contrato de Agente Nacional</t>
  </si>
  <si>
    <t>Comisión de transcción</t>
  </si>
  <si>
    <t>detalle de la operación</t>
  </si>
  <si>
    <t>Primera compra Porfirio Peralta</t>
  </si>
  <si>
    <t>Equipo entregado 25 modem huawei</t>
  </si>
  <si>
    <t>97.91 c/u asignados a AE SCICA</t>
  </si>
  <si>
    <t xml:space="preserve">equipo entregado 1 Router TPLINK </t>
  </si>
  <si>
    <t>Depósito Bancocci</t>
  </si>
  <si>
    <t>pago equipo 1de yemo/muni Yubaren Modem y primer mes</t>
  </si>
  <si>
    <t>pago en efectivo of. central</t>
  </si>
  <si>
    <t>pago equipo moden y primer mes cliente 1 de Iveth</t>
  </si>
  <si>
    <t>Abono a cuenta SCICA por Porfirio</t>
  </si>
  <si>
    <t xml:space="preserve">Activación Plan telefonía </t>
  </si>
  <si>
    <t>SimmCard de plan telefonía para YEMO</t>
  </si>
  <si>
    <t>Lps 6,700 BO REF. 2257Q634B pago de señal y equipos</t>
  </si>
  <si>
    <t>Efectivo recibido de Iveth</t>
  </si>
  <si>
    <t>Pago de equipo huawei primer mes CL Aldair.</t>
  </si>
  <si>
    <t xml:space="preserve"> esperando datos, NC Modem Huawei</t>
  </si>
  <si>
    <t>esperando datos</t>
  </si>
  <si>
    <t>Enviado a Yemo a Tegus</t>
  </si>
  <si>
    <t>pago señal Modem 2do mes(oct) Felipe Jimenez Snnic.</t>
  </si>
  <si>
    <t xml:space="preserve">Señal 21pack basicos Octubre </t>
  </si>
  <si>
    <t>Costo señal mes octubre Pack Básico</t>
  </si>
  <si>
    <t>pago señal PAckBas Oct. Aldair LEC REF BO 419236</t>
  </si>
  <si>
    <t>Pago señal modem mes(oct-nov) Oficina SCICA REF 22F00410F</t>
  </si>
  <si>
    <t>Pago EQ y señal Oct.nov Rossy REF22H61266T</t>
  </si>
  <si>
    <t>Pagos varios Yemo y Rosy (7/11/22) REF22E41926S LPS 13,129.54</t>
  </si>
  <si>
    <t>ACCIONES TECNOLÓGICAS CON PAGO PROMEDIO MENSUAL REAJUSTE SEMESTRAL Y DISPONIBILIDAD TIPO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</si>
</sst>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&quot;$&quot;#,##0.00"/>
    <numFmt numFmtId="168" formatCode="_-[$$-409]* #,##0.00_ ;_-[$$-409]* \-#,##0.00\ ;_-[$$-409]* &quot;-&quot;??_ ;_-@_ "/>
    <numFmt numFmtId="169" formatCode="[$$-300A]#,##0.00"/>
  </numFmts>
  <fonts count="26" x14ac:knownFonts="1">
    <font>
      <sz val="11"/>
      <color theme="1" tint="0.24994659260841701"/>
      <name val="Lucida Sans"/>
      <family val="2"/>
      <scheme val="minor"/>
    </font>
    <font>
      <sz val="11"/>
      <color theme="1"/>
      <name val="Lucida Sans"/>
      <family val="2"/>
      <scheme val="minor"/>
    </font>
    <font>
      <sz val="36"/>
      <color theme="4" tint="-0.499984740745262"/>
      <name val="Rockwell"/>
      <family val="2"/>
      <scheme val="major"/>
    </font>
    <font>
      <sz val="14"/>
      <color theme="4"/>
      <name val="Rockwell"/>
      <family val="2"/>
      <scheme val="major"/>
    </font>
    <font>
      <sz val="11"/>
      <color theme="1" tint="0.24994659260841701"/>
      <name val="Lucida Sans"/>
      <family val="2"/>
      <scheme val="minor"/>
    </font>
    <font>
      <i/>
      <sz val="11"/>
      <color theme="1" tint="0.34998626667073579"/>
      <name val="Rockwell"/>
      <family val="2"/>
      <scheme val="major"/>
    </font>
    <font>
      <sz val="11"/>
      <color theme="0"/>
      <name val="Lucida Sans"/>
      <family val="2"/>
      <scheme val="minor"/>
    </font>
    <font>
      <b/>
      <sz val="12"/>
      <color theme="1"/>
      <name val="Rockwell"/>
      <family val="1"/>
      <scheme val="major"/>
    </font>
    <font>
      <sz val="12"/>
      <color theme="1"/>
      <name val="Lucida Sans"/>
      <family val="2"/>
      <scheme val="minor"/>
    </font>
    <font>
      <b/>
      <sz val="14"/>
      <color theme="1"/>
      <name val="Rockwell"/>
      <family val="1"/>
      <scheme val="major"/>
    </font>
    <font>
      <b/>
      <sz val="11"/>
      <color theme="3"/>
      <name val="Lucida Sans"/>
      <family val="2"/>
      <scheme val="minor"/>
    </font>
    <font>
      <sz val="11"/>
      <color rgb="FF006100"/>
      <name val="Lucida Sans"/>
      <family val="2"/>
      <scheme val="minor"/>
    </font>
    <font>
      <sz val="11"/>
      <color rgb="FF9C0006"/>
      <name val="Lucida Sans"/>
      <family val="2"/>
      <scheme val="minor"/>
    </font>
    <font>
      <sz val="11"/>
      <color rgb="FF9C5700"/>
      <name val="Lucida Sans"/>
      <family val="2"/>
      <scheme val="minor"/>
    </font>
    <font>
      <sz val="11"/>
      <color rgb="FF3F3F76"/>
      <name val="Lucida Sans"/>
      <family val="2"/>
      <scheme val="minor"/>
    </font>
    <font>
      <b/>
      <sz val="11"/>
      <color rgb="FF3F3F3F"/>
      <name val="Lucida Sans"/>
      <family val="2"/>
      <scheme val="minor"/>
    </font>
    <font>
      <b/>
      <sz val="11"/>
      <color rgb="FFFA7D00"/>
      <name val="Lucida Sans"/>
      <family val="2"/>
      <scheme val="minor"/>
    </font>
    <font>
      <sz val="11"/>
      <color rgb="FFFA7D00"/>
      <name val="Lucida Sans"/>
      <family val="2"/>
      <scheme val="minor"/>
    </font>
    <font>
      <b/>
      <sz val="11"/>
      <color theme="0"/>
      <name val="Lucida Sans"/>
      <family val="2"/>
      <scheme val="minor"/>
    </font>
    <font>
      <sz val="11"/>
      <color rgb="FFFF0000"/>
      <name val="Lucida Sans"/>
      <family val="2"/>
      <scheme val="minor"/>
    </font>
    <font>
      <i/>
      <sz val="11"/>
      <color rgb="FF7F7F7F"/>
      <name val="Lucida Sans"/>
      <family val="2"/>
      <scheme val="minor"/>
    </font>
    <font>
      <b/>
      <sz val="11"/>
      <color theme="1"/>
      <name val="Lucida Sans"/>
      <family val="2"/>
      <scheme val="minor"/>
    </font>
    <font>
      <sz val="12"/>
      <color theme="1"/>
      <name val="Lucida Sans"/>
      <scheme val="minor"/>
    </font>
    <font>
      <b/>
      <sz val="12"/>
      <color theme="1" tint="0.24994659260841701"/>
      <name val="Lucida Sans"/>
      <family val="2"/>
      <scheme val="minor"/>
    </font>
    <font>
      <b/>
      <sz val="12"/>
      <color theme="1" tint="0.24994659260841701"/>
      <name val="Lucida Sans"/>
      <scheme val="minor"/>
    </font>
    <font>
      <sz val="8"/>
      <name val="Lucida Sans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0" fontId="5" fillId="0" borderId="0" applyNumberFormat="0" applyFill="0" applyProtection="0">
      <alignment vertical="center"/>
    </xf>
    <xf numFmtId="0" fontId="3" fillId="0" borderId="0" applyNumberFormat="0" applyFill="0" applyProtection="0"/>
    <xf numFmtId="0" fontId="6" fillId="2" borderId="0">
      <alignment horizontal="center" vertical="center" wrapText="1"/>
    </xf>
    <xf numFmtId="166" fontId="4" fillId="0" borderId="0" applyFont="0" applyFill="0" applyBorder="0" applyProtection="0">
      <alignment horizontal="right" vertical="center" indent="1"/>
    </xf>
    <xf numFmtId="166" fontId="4" fillId="0" borderId="0" applyFont="0" applyFill="0" applyBorder="0" applyProtection="0">
      <alignment horizontal="right" vertical="center"/>
    </xf>
    <xf numFmtId="0" fontId="2" fillId="0" borderId="1" applyNumberFormat="0" applyFill="0" applyProtection="0">
      <alignment vertical="center"/>
    </xf>
    <xf numFmtId="14" fontId="4" fillId="0" borderId="0" applyFont="0" applyFill="0" applyBorder="0">
      <alignment horizontal="left" vertical="center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2" applyNumberFormat="0" applyFill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3" applyNumberFormat="0" applyAlignment="0" applyProtection="0"/>
    <xf numFmtId="0" fontId="15" fillId="9" borderId="4" applyNumberFormat="0" applyAlignment="0" applyProtection="0"/>
    <xf numFmtId="0" fontId="16" fillId="9" borderId="3" applyNumberFormat="0" applyAlignment="0" applyProtection="0"/>
    <xf numFmtId="0" fontId="17" fillId="0" borderId="5" applyNumberFormat="0" applyFill="0" applyAlignment="0" applyProtection="0"/>
    <xf numFmtId="0" fontId="18" fillId="10" borderId="6" applyNumberFormat="0" applyAlignment="0" applyProtection="0"/>
    <xf numFmtId="0" fontId="19" fillId="0" borderId="0" applyNumberFormat="0" applyFill="0" applyBorder="0" applyAlignment="0" applyProtection="0"/>
    <xf numFmtId="0" fontId="4" fillId="11" borderId="7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5">
    <xf numFmtId="0" fontId="0" fillId="0" borderId="0" xfId="0">
      <alignment vertical="center" wrapText="1"/>
    </xf>
    <xf numFmtId="0" fontId="8" fillId="0" borderId="0" xfId="0" applyFo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3" applyFont="1" applyFill="1">
      <alignment horizontal="center" vertical="center" wrapText="1"/>
    </xf>
    <xf numFmtId="0" fontId="9" fillId="0" borderId="0" xfId="1" applyFont="1">
      <alignment vertical="center"/>
    </xf>
    <xf numFmtId="14" fontId="8" fillId="0" borderId="0" xfId="7" applyFont="1" applyAlignment="1">
      <alignment horizontal="center" vertical="center"/>
    </xf>
    <xf numFmtId="166" fontId="8" fillId="0" borderId="0" xfId="4" applyFont="1">
      <alignment horizontal="right" vertical="center" indent="1"/>
    </xf>
    <xf numFmtId="167" fontId="8" fillId="0" borderId="0" xfId="4" applyNumberFormat="1" applyFont="1">
      <alignment horizontal="right" vertical="center" indent="1"/>
    </xf>
    <xf numFmtId="167" fontId="8" fillId="0" borderId="0" xfId="5" applyNumberFormat="1" applyFont="1">
      <alignment horizontal="right" vertical="center"/>
    </xf>
    <xf numFmtId="14" fontId="22" fillId="0" borderId="0" xfId="7" applyFont="1" applyAlignment="1">
      <alignment horizontal="center" vertical="center"/>
    </xf>
    <xf numFmtId="166" fontId="22" fillId="0" borderId="0" xfId="4" applyFont="1">
      <alignment horizontal="right" vertical="center" indent="1"/>
    </xf>
    <xf numFmtId="167" fontId="22" fillId="0" borderId="0" xfId="4" applyNumberFormat="1" applyFont="1">
      <alignment horizontal="right" vertical="center" indent="1"/>
    </xf>
    <xf numFmtId="167" fontId="22" fillId="0" borderId="0" xfId="5" applyNumberFormat="1" applyFont="1" applyFill="1">
      <alignment horizontal="right"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>
      <alignment vertical="center" wrapText="1"/>
    </xf>
    <xf numFmtId="167" fontId="23" fillId="0" borderId="0" xfId="0" applyNumberFormat="1" applyFont="1" applyAlignment="1">
      <alignment horizontal="right" vertical="center" indent="1"/>
    </xf>
    <xf numFmtId="167" fontId="8" fillId="0" borderId="0" xfId="5" applyNumberFormat="1" applyFont="1" applyFill="1">
      <alignment horizontal="right" vertical="center"/>
    </xf>
    <xf numFmtId="168" fontId="23" fillId="0" borderId="0" xfId="0" applyNumberFormat="1" applyFont="1">
      <alignment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>
      <alignment vertical="center" wrapText="1"/>
    </xf>
    <xf numFmtId="167" fontId="24" fillId="0" borderId="0" xfId="0" applyNumberFormat="1" applyFont="1" applyAlignment="1">
      <alignment horizontal="right" vertical="center" indent="1"/>
    </xf>
    <xf numFmtId="166" fontId="24" fillId="0" borderId="0" xfId="0" applyNumberFormat="1" applyFont="1">
      <alignment vertical="center" wrapText="1"/>
    </xf>
    <xf numFmtId="0" fontId="8" fillId="0" borderId="0" xfId="4" applyNumberFormat="1" applyFont="1">
      <alignment horizontal="right" vertical="center" indent="1"/>
    </xf>
    <xf numFmtId="169" fontId="22" fillId="0" borderId="0" xfId="4" applyNumberFormat="1" applyFont="1">
      <alignment horizontal="right" vertical="center" indent="1"/>
    </xf>
    <xf numFmtId="0" fontId="2" fillId="4" borderId="0" xfId="6" applyFill="1" applyBorder="1">
      <alignment vertical="center"/>
    </xf>
  </cellXfs>
  <cellStyles count="48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1" builtinId="16" customBuiltin="1"/>
    <cellStyle name="Encabezado 4" xfId="2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Fecha" xfId="7" xr:uid="{00000000-0005-0000-0000-00001F000000}"/>
    <cellStyle name="Incorrecto" xfId="13" builtinId="27" customBuiltin="1"/>
    <cellStyle name="Millares" xfId="8" builtinId="3" customBuiltin="1"/>
    <cellStyle name="Millares [0]" xfId="9" builtinId="6" customBuiltin="1"/>
    <cellStyle name="Moneda" xfId="4" builtinId="4" customBuiltin="1"/>
    <cellStyle name="Moneda [0]" xfId="5" builtinId="7" customBuiltin="1"/>
    <cellStyle name="Neutral" xfId="14" builtinId="28" customBuiltin="1"/>
    <cellStyle name="Normal" xfId="0" builtinId="0" customBuiltin="1"/>
    <cellStyle name="Notas" xfId="21" builtinId="10" customBuiltin="1"/>
    <cellStyle name="Porcentaje" xfId="10" builtinId="5" customBuiltin="1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6" builtinId="15" customBuiltin="1"/>
    <cellStyle name="Título 2" xfId="3" builtinId="17" customBuiltin="1"/>
    <cellStyle name="Título 3" xfId="11" builtinId="18" customBuiltin="1"/>
    <cellStyle name="Total" xfId="23" builtinId="25" customBuiltin="1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70" formatCode="dd/mm/yyyy"/>
      <alignment horizontal="center" vertical="center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Rockwell"/>
        <scheme val="major"/>
      </font>
      <fill>
        <patternFill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70" formatCode="dd/mm/yyyy"/>
      <alignment horizontal="center" vertical="center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Rockwell"/>
        <scheme val="major"/>
      </font>
      <fill>
        <patternFill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70" formatCode="dd/mm/yyyy"/>
      <alignment horizontal="center" vertical="center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Rockwell"/>
        <scheme val="major"/>
      </font>
      <fill>
        <patternFill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8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7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  <numFmt numFmtId="170" formatCode="dd/mm/yyyy"/>
      <alignment horizontal="center" vertical="center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Rockwell"/>
        <scheme val="major"/>
      </font>
      <fill>
        <patternFill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border>
        <top style="mediumDashed">
          <color auto="1"/>
        </top>
      </border>
    </dxf>
    <dxf>
      <border>
        <top style="medium">
          <color auto="1"/>
        </top>
        <bottom style="medium">
          <color auto="1"/>
        </bottom>
      </border>
    </dxf>
    <dxf>
      <font>
        <color theme="1"/>
      </font>
      <border>
        <top style="medium">
          <color theme="0"/>
        </top>
        <bottom style="medium">
          <color theme="0"/>
        </bottom>
        <horizontal style="medium">
          <color theme="0"/>
        </horizontal>
      </border>
    </dxf>
  </dxfs>
  <tableStyles count="1" defaultTableStyle="TableStyleMedium2" defaultPivotStyle="PivotStyleLight16">
    <tableStyle name="Estilo de tabla 1" pivot="0" count="6" xr9:uid="{00000000-0011-0000-FFFF-FFFF00000000}">
      <tableStyleElement type="wholeTable" dxfId="65"/>
      <tableStyleElement type="headerRow" dxfId="64"/>
      <tableStyleElement type="totalRow" dxfId="63"/>
      <tableStyleElement type="lastColumn" dxfId="62"/>
      <tableStyleElement type="firstRowStripe" dxfId="61"/>
      <tableStyleElement type="lastTotalCell" dxfId="60"/>
    </tableStyle>
  </tableStyles>
  <colors>
    <mruColors>
      <color rgb="FFED0042"/>
      <color rgb="FF99FF33"/>
      <color rgb="FF00FF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728383</xdr:colOff>
      <xdr:row>0</xdr:row>
      <xdr:rowOff>0</xdr:rowOff>
    </xdr:from>
    <xdr:to>
      <xdr:col>6</xdr:col>
      <xdr:colOff>1266263</xdr:colOff>
      <xdr:row>1</xdr:row>
      <xdr:rowOff>0</xdr:rowOff>
    </xdr:to>
    <xdr:sp macro="" textlink="">
      <xdr:nvSpPr>
        <xdr:cNvPr id="50" name="Cuadro de texto 49">
          <a:extLst>
            <a:ext uri="{FF2B5EF4-FFF2-40B4-BE49-F238E27FC236}">
              <a16:creationId xmlns:a16="http://schemas.microsoft.com/office/drawing/2014/main" id="{64A5C467-9833-41CB-8470-E4958A25B91B}"/>
            </a:ext>
          </a:extLst>
        </xdr:cNvPr>
        <xdr:cNvSpPr txBox="1"/>
      </xdr:nvSpPr>
      <xdr:spPr>
        <a:xfrm>
          <a:off x="1949824" y="0"/>
          <a:ext cx="7832910" cy="1120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rtl="0"/>
          <a:r>
            <a:rPr lang="es" sz="3600">
              <a:solidFill>
                <a:schemeClr val="bg1"/>
              </a:solidFill>
              <a:latin typeface="Rockwell" panose="02060603020205020403" pitchFamily="18" charset="0"/>
            </a:rPr>
            <a:t>Nombre de tarjeta de crédito</a:t>
          </a:r>
        </a:p>
      </xdr:txBody>
    </xdr:sp>
    <xdr:clientData/>
  </xdr:twoCellAnchor>
  <xdr:twoCellAnchor editAs="oneCell">
    <xdr:from>
      <xdr:col>0</xdr:col>
      <xdr:colOff>227610</xdr:colOff>
      <xdr:row>0</xdr:row>
      <xdr:rowOff>18316</xdr:rowOff>
    </xdr:from>
    <xdr:to>
      <xdr:col>7</xdr:col>
      <xdr:colOff>1270</xdr:colOff>
      <xdr:row>1</xdr:row>
      <xdr:rowOff>35470</xdr:rowOff>
    </xdr:to>
    <xdr:grpSp>
      <xdr:nvGrpSpPr>
        <xdr:cNvPr id="58" name="Grupo 57" descr="elemento decorativo con mano que sostiene una tarjeta de crédito">
          <a:extLst>
            <a:ext uri="{FF2B5EF4-FFF2-40B4-BE49-F238E27FC236}">
              <a16:creationId xmlns:a16="http://schemas.microsoft.com/office/drawing/2014/main" id="{FCAC3C10-B4BD-4FEA-AA59-36BBDCCBBBE1}"/>
            </a:ext>
          </a:extLst>
        </xdr:cNvPr>
        <xdr:cNvGrpSpPr/>
      </xdr:nvGrpSpPr>
      <xdr:grpSpPr>
        <a:xfrm>
          <a:off x="227610" y="18316"/>
          <a:ext cx="10289260" cy="1137742"/>
          <a:chOff x="227610" y="7733"/>
          <a:chExt cx="10484748" cy="1139743"/>
        </a:xfrm>
      </xdr:grpSpPr>
      <xdr:grpSp>
        <xdr:nvGrpSpPr>
          <xdr:cNvPr id="56" name="Grupo 55">
            <a:extLst>
              <a:ext uri="{FF2B5EF4-FFF2-40B4-BE49-F238E27FC236}">
                <a16:creationId xmlns:a16="http://schemas.microsoft.com/office/drawing/2014/main" id="{99AE6EAC-91F8-4000-8EDE-85EE51D5BC4D}"/>
              </a:ext>
            </a:extLst>
          </xdr:cNvPr>
          <xdr:cNvGrpSpPr/>
        </xdr:nvGrpSpPr>
        <xdr:grpSpPr>
          <a:xfrm>
            <a:off x="227919" y="7733"/>
            <a:ext cx="10484439" cy="1137269"/>
            <a:chOff x="224117" y="0"/>
            <a:chExt cx="10467089" cy="1135268"/>
          </a:xfrm>
        </xdr:grpSpPr>
        <xdr:sp macro="" textlink="">
          <xdr:nvSpPr>
            <xdr:cNvPr id="53" name="Rectángulo 52">
              <a:extLst>
                <a:ext uri="{FF2B5EF4-FFF2-40B4-BE49-F238E27FC236}">
                  <a16:creationId xmlns:a16="http://schemas.microsoft.com/office/drawing/2014/main" id="{2219B50E-A521-4851-9CB9-6C52030F16D3}"/>
                </a:ext>
              </a:extLst>
            </xdr:cNvPr>
            <xdr:cNvSpPr/>
          </xdr:nvSpPr>
          <xdr:spPr>
            <a:xfrm>
              <a:off x="224117" y="14655"/>
              <a:ext cx="10467089" cy="1120613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 rtl="0"/>
              <a:endParaRPr lang="en-GB" sz="1100"/>
            </a:p>
          </xdr:txBody>
        </xdr:sp>
        <xdr:sp macro="" textlink="">
          <xdr:nvSpPr>
            <xdr:cNvPr id="55" name="Cuadro de texto 54">
              <a:extLst>
                <a:ext uri="{FF2B5EF4-FFF2-40B4-BE49-F238E27FC236}">
                  <a16:creationId xmlns:a16="http://schemas.microsoft.com/office/drawing/2014/main" id="{678066F0-EF8B-4037-A20B-20CA6FF23046}"/>
                </a:ext>
              </a:extLst>
            </xdr:cNvPr>
            <xdr:cNvSpPr txBox="1"/>
          </xdr:nvSpPr>
          <xdr:spPr>
            <a:xfrm>
              <a:off x="1826071" y="0"/>
              <a:ext cx="8651051" cy="11205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pPr rtl="0"/>
              <a:r>
                <a:rPr lang="es" sz="4400">
                  <a:solidFill>
                    <a:schemeClr val="bg1"/>
                  </a:solidFill>
                  <a:latin typeface="Rockwell" panose="02060603020205020403" pitchFamily="18" charset="0"/>
                </a:rPr>
                <a:t>ACCIONES</a:t>
              </a:r>
              <a:r>
                <a:rPr lang="es" sz="4400" baseline="0">
                  <a:solidFill>
                    <a:schemeClr val="bg1"/>
                  </a:solidFill>
                  <a:latin typeface="Rockwell" panose="02060603020205020403" pitchFamily="18" charset="0"/>
                </a:rPr>
                <a:t> INVERSIONES ITCM</a:t>
              </a:r>
              <a:endParaRPr lang="en-GB" sz="4400">
                <a:solidFill>
                  <a:schemeClr val="bg1"/>
                </a:solidFill>
                <a:latin typeface="Rockwell" panose="02060603020205020403" pitchFamily="18" charset="0"/>
              </a:endParaRPr>
            </a:p>
          </xdr:txBody>
        </xdr:sp>
      </xdr:grpSp>
      <xdr:pic>
        <xdr:nvPicPr>
          <xdr:cNvPr id="57" name="Imagen 56" descr="mano que sostiene una tarjeta de crédito">
            <a:extLst>
              <a:ext uri="{FF2B5EF4-FFF2-40B4-BE49-F238E27FC236}">
                <a16:creationId xmlns:a16="http://schemas.microsoft.com/office/drawing/2014/main" id="{F04E9303-C7E6-4BF8-AA4E-93099A01C1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7610" y="159357"/>
            <a:ext cx="1398191" cy="9881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os" displayName="Datos" ref="B3:G11" totalsRowCount="1" headerRowDxfId="59" dataDxfId="58" totalsRowDxfId="57">
  <autoFilter ref="B3:G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4:G10">
    <sortCondition sortBy="cellColor" ref="B10:B11"/>
  </sortState>
  <tableColumns count="6">
    <tableColumn id="1" xr3:uid="{00000000-0010-0000-0000-000001000000}" name="Fecha" dataDxfId="56" totalsRowDxfId="55" dataCellStyle="Fecha">
      <calculatedColumnFormula>TODAY()</calculatedColumnFormula>
    </tableColumn>
    <tableColumn id="2" xr3:uid="{00000000-0010-0000-0000-000002000000}" name="Descripción" dataDxfId="54" totalsRowDxfId="53"/>
    <tableColumn id="3" xr3:uid="{00000000-0010-0000-0000-000003000000}" name="Importe" dataDxfId="52" totalsRowDxfId="51" dataCellStyle="Moneda"/>
    <tableColumn id="4" xr3:uid="{00000000-0010-0000-0000-000004000000}" name="detalle de la operación" dataDxfId="50" totalsRowDxfId="49"/>
    <tableColumn id="5" xr3:uid="{00000000-0010-0000-0000-000005000000}" name="Comisión de transacción" dataDxfId="48" totalsRowDxfId="47" dataCellStyle="Moneda"/>
    <tableColumn id="6" xr3:uid="{00000000-0010-0000-0000-000006000000}" name="Saldo*" dataDxfId="46" totalsRowDxfId="45">
      <calculatedColumnFormula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calculatedColumnFormula>
    </tableColumn>
  </tableColumns>
  <tableStyleInfo name="Estilo de tabla 1" showFirstColumn="0" showLastColumn="1" showRowStripes="1" showColumnStripes="0"/>
  <extLst>
    <ext xmlns:x14="http://schemas.microsoft.com/office/spreadsheetml/2009/9/main" uri="{504A1905-F514-4f6f-8877-14C23A59335A}">
      <x14:table altTextSummary="Escriba los detalles de pago de la tarjeta de crédito, como la fecha, la descripción, el importe, el nombre del vendedor y las comisiones por transacción en esta tabla. El saldo sin intereses se calcula automáticament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Datos4" displayName="Datos4" ref="B12:G21" totalsRowCount="1" headerRowDxfId="44" dataDxfId="43" totalsRowDxfId="42">
  <autoFilter ref="B12:G20" xr:uid="{00000000-0009-0000-0100-000003000000}"/>
  <tableColumns count="6">
    <tableColumn id="1" xr3:uid="{00000000-0010-0000-0100-000001000000}" name="Columna1" totalsRowLabel="Total" dataDxfId="41" totalsRowDxfId="40" dataCellStyle="Fecha">
      <calculatedColumnFormula>TODAY()</calculatedColumnFormula>
    </tableColumn>
    <tableColumn id="2" xr3:uid="{00000000-0010-0000-0100-000002000000}" name="Columna2" dataDxfId="39" totalsRowDxfId="38"/>
    <tableColumn id="3" xr3:uid="{00000000-0010-0000-0100-000003000000}" name="Columna3" totalsRowFunction="sum" dataDxfId="37" totalsRowDxfId="36" dataCellStyle="Moneda"/>
    <tableColumn id="4" xr3:uid="{00000000-0010-0000-0100-000004000000}" name="Columna4" dataDxfId="35" totalsRowDxfId="34"/>
    <tableColumn id="5" xr3:uid="{00000000-0010-0000-0100-000005000000}" name="Columna5" totalsRowFunction="sum" dataDxfId="33" totalsRowDxfId="32" dataCellStyle="Moneda"/>
    <tableColumn id="6" xr3:uid="{00000000-0010-0000-0100-000006000000}" name="Columna6" dataDxfId="31" totalsRowDxfId="30">
      <calculatedColumnFormula>IFERROR(IF(ROW()-ROW(Datos4[[#Headers],[Columna6]])=1,Datos4[[#This Row],[Columna5]]+Datos4[[#This Row],[Columna3]],SUM(INDEX(Datos4[Columna3],1,1):Datos4[[#This Row],[Columna3]],INDEX(Datos4[Columna5],1,1):Datos4[[#This Row],[Columna5]])), "")</calculatedColumnFormula>
    </tableColumn>
  </tableColumns>
  <tableStyleInfo name="Estilo de tabla 1" showFirstColumn="0" showLastColumn="1" showRowStripes="1" showColumnStripes="0"/>
  <extLst>
    <ext xmlns:x14="http://schemas.microsoft.com/office/spreadsheetml/2009/9/main" uri="{504A1905-F514-4f6f-8877-14C23A59335A}">
      <x14:table altTextSummary="Escriba los detalles de pago de la tarjeta de crédito, como la fecha, la descripción, el importe, el nombre del vendedor y las comisiones por transacción en esta tabla. El saldo sin intereses se calcula automáticament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54F579-7E19-416D-B43A-A81EF302017D}" name="Datos45" displayName="Datos45" ref="B24:G33" totalsRowCount="1" headerRowDxfId="29" dataDxfId="28" totalsRowDxfId="27">
  <autoFilter ref="B24:G32" xr:uid="{8A54F579-7E19-416D-B43A-A81EF302017D}"/>
  <tableColumns count="6">
    <tableColumn id="1" xr3:uid="{5C387474-1C13-42AD-94A4-41856C9361A3}" name="Fecha" totalsRowLabel="Total" dataDxfId="26" totalsRowDxfId="25" dataCellStyle="Fecha">
      <calculatedColumnFormula>TODAY()</calculatedColumnFormula>
    </tableColumn>
    <tableColumn id="2" xr3:uid="{B79F4366-1489-4B0B-9A01-BC9B1011EB62}" name="Descripción" dataDxfId="24" totalsRowDxfId="23"/>
    <tableColumn id="3" xr3:uid="{BA897B21-F9A0-48C6-97B8-615D2220895C}" name="Importe" totalsRowFunction="sum" dataDxfId="22" totalsRowDxfId="21" dataCellStyle="Moneda"/>
    <tableColumn id="4" xr3:uid="{96B33165-B9E2-44C9-B960-29B71A1A0120}" name="Nombre del accionista" dataDxfId="20" totalsRowDxfId="19"/>
    <tableColumn id="5" xr3:uid="{1AC7FFAA-1191-42DC-AAC5-47B3E10E47B8}" name="Comisión de transcción" totalsRowFunction="sum" dataDxfId="18" totalsRowDxfId="17" dataCellStyle="Moneda"/>
    <tableColumn id="6" xr3:uid="{B7769B14-EE41-4F43-92EA-4CF86EB4F0F0}" name="Saldo*" dataDxfId="16" totalsRowDxfId="15">
      <calculatedColumnFormula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calculatedColumnFormula>
    </tableColumn>
  </tableColumns>
  <tableStyleInfo name="Estilo de tabla 1" showFirstColumn="0" showLastColumn="1" showRowStripes="1" showColumnStripes="0"/>
  <extLst>
    <ext xmlns:x14="http://schemas.microsoft.com/office/spreadsheetml/2009/9/main" uri="{504A1905-F514-4f6f-8877-14C23A59335A}">
      <x14:table altTextSummary="Escriba los detalles de pago de la tarjeta de crédito, como la fecha, la descripción, el importe, el nombre del vendedor y las comisiones por transacción en esta tabla. El saldo sin intereses se calcula automáticamente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435CE-E5F7-44CE-A76D-879BFCB6E34F}" name="Datos456" displayName="Datos456" ref="B35:G44" totalsRowCount="1" headerRowDxfId="14" dataDxfId="13" totalsRowDxfId="12">
  <autoFilter ref="B35:G43" xr:uid="{FA0435CE-E5F7-44CE-A76D-879BFCB6E34F}"/>
  <tableColumns count="6">
    <tableColumn id="1" xr3:uid="{C5F1B627-077A-4310-9F5A-393E9618A28B}" name="Fecha" totalsRowLabel="Total" dataDxfId="11" totalsRowDxfId="10" dataCellStyle="Fecha">
      <calculatedColumnFormula>TODAY()</calculatedColumnFormula>
    </tableColumn>
    <tableColumn id="2" xr3:uid="{9BAF029E-B632-4F9F-8257-D2A76469B84E}" name="Descripción" dataDxfId="9" totalsRowDxfId="8"/>
    <tableColumn id="3" xr3:uid="{2DDAAF31-1A64-49FB-98D3-53971B59E812}" name="Importe" totalsRowFunction="sum" dataDxfId="7" totalsRowDxfId="6" dataCellStyle="Moneda"/>
    <tableColumn id="4" xr3:uid="{8E4F5F55-93D3-4458-95AD-EA25A0A5F4C4}" name="Nombre del accionista" dataDxfId="5" totalsRowDxfId="4"/>
    <tableColumn id="5" xr3:uid="{A9560CD7-4043-4AEB-9FB2-095A21AE1D25}" name="Comisión de transcción" totalsRowFunction="sum" dataDxfId="3" totalsRowDxfId="2" dataCellStyle="Moneda"/>
    <tableColumn id="6" xr3:uid="{3A673F13-6DB8-429B-BFE8-C2B017E6EDCE}" name="Saldo*" dataDxfId="1" totalsRowDxfId="0">
      <calculatedColumnFormula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calculatedColumnFormula>
    </tableColumn>
  </tableColumns>
  <tableStyleInfo name="Estilo de tabla 1" showFirstColumn="0" showLastColumn="1" showRowStripes="1" showColumnStripes="0"/>
  <extLst>
    <ext xmlns:x14="http://schemas.microsoft.com/office/spreadsheetml/2009/9/main" uri="{504A1905-F514-4f6f-8877-14C23A59335A}">
      <x14:table altTextSummary="Escriba los detalles de pago de la tarjeta de crédito, como la fecha, la descripción, el importe, el nombre del vendedor y las comisiones por transacción en esta tabla. El saldo sin intereses se calcula automáticamente."/>
    </ext>
  </extLst>
</table>
</file>

<file path=xl/theme/theme1.xml><?xml version="1.0" encoding="utf-8"?>
<a:theme xmlns:a="http://schemas.openxmlformats.org/drawingml/2006/main" name="Office Theme">
  <a:themeElements>
    <a:clrScheme name="Bright and tropical 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2549"/>
      </a:accent1>
      <a:accent2>
        <a:srgbClr val="FA6775"/>
      </a:accent2>
      <a:accent3>
        <a:srgbClr val="FFD64D"/>
      </a:accent3>
      <a:accent4>
        <a:srgbClr val="9BC01C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Personal 1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G44"/>
  <sheetViews>
    <sheetView showGridLines="0" tabSelected="1" zoomScale="85" zoomScaleNormal="85" workbookViewId="0">
      <selection activeCell="K7" sqref="K7"/>
    </sheetView>
  </sheetViews>
  <sheetFormatPr baseColWidth="10" defaultColWidth="8.81640625" defaultRowHeight="30" customHeight="1" x14ac:dyDescent="0.25"/>
  <cols>
    <col min="1" max="1" width="2.81640625" customWidth="1"/>
    <col min="2" max="2" width="13.81640625" customWidth="1"/>
    <col min="3" max="3" width="25.81640625" customWidth="1"/>
    <col min="4" max="4" width="16.1796875" customWidth="1"/>
    <col min="5" max="5" width="28.1796875" customWidth="1"/>
    <col min="6" max="6" width="17.81640625" customWidth="1"/>
    <col min="7" max="7" width="20.81640625" customWidth="1"/>
    <col min="8" max="8" width="2.81640625" customWidth="1"/>
  </cols>
  <sheetData>
    <row r="1" spans="2:7" ht="88.5" customHeight="1" x14ac:dyDescent="0.25">
      <c r="B1" s="24" t="s">
        <v>0</v>
      </c>
      <c r="C1" s="24"/>
      <c r="D1" s="24"/>
      <c r="E1" s="24"/>
      <c r="F1" s="24"/>
      <c r="G1" s="24"/>
    </row>
    <row r="2" spans="2:7" ht="45" customHeight="1" x14ac:dyDescent="0.25">
      <c r="B2" s="4" t="s">
        <v>58</v>
      </c>
    </row>
    <row r="3" spans="2:7" ht="37.5" customHeight="1" x14ac:dyDescent="0.25">
      <c r="B3" s="2" t="s">
        <v>1</v>
      </c>
      <c r="C3" s="2" t="s">
        <v>3</v>
      </c>
      <c r="D3" s="2" t="s">
        <v>5</v>
      </c>
      <c r="E3" s="2" t="s">
        <v>33</v>
      </c>
      <c r="F3" s="2" t="s">
        <v>6</v>
      </c>
      <c r="G3" s="3" t="s">
        <v>7</v>
      </c>
    </row>
    <row r="4" spans="2:7" ht="30" customHeight="1" x14ac:dyDescent="0.25">
      <c r="B4" s="5">
        <v>44757</v>
      </c>
      <c r="C4" s="1" t="s">
        <v>16</v>
      </c>
      <c r="D4" s="7">
        <v>335.51</v>
      </c>
      <c r="E4" s="1" t="s">
        <v>34</v>
      </c>
      <c r="F4" s="22">
        <v>0</v>
      </c>
      <c r="G4" s="8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335.51</v>
      </c>
    </row>
    <row r="5" spans="2:7" ht="30" customHeight="1" x14ac:dyDescent="0.25">
      <c r="B5" s="5">
        <v>44757</v>
      </c>
      <c r="C5" s="1" t="s">
        <v>17</v>
      </c>
      <c r="D5" s="7">
        <v>-293.87</v>
      </c>
      <c r="E5" s="1" t="s">
        <v>18</v>
      </c>
      <c r="F5" s="7">
        <v>-2</v>
      </c>
      <c r="G5" s="8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39.639999999999986</v>
      </c>
    </row>
    <row r="6" spans="2:7" ht="30" customHeight="1" x14ac:dyDescent="0.25">
      <c r="B6" s="5">
        <v>44809</v>
      </c>
      <c r="C6" s="1" t="s">
        <v>49</v>
      </c>
      <c r="D6" s="7">
        <v>0</v>
      </c>
      <c r="E6" s="1"/>
      <c r="F6" s="6"/>
      <c r="G6" s="8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39.639999999999986</v>
      </c>
    </row>
    <row r="7" spans="2:7" ht="30" customHeight="1" x14ac:dyDescent="0.25">
      <c r="B7" s="5">
        <v>44809</v>
      </c>
      <c r="C7" s="1" t="s">
        <v>19</v>
      </c>
      <c r="D7" s="7">
        <v>-135</v>
      </c>
      <c r="E7" s="1" t="s">
        <v>20</v>
      </c>
      <c r="F7" s="7">
        <v>-2</v>
      </c>
      <c r="G7" s="8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-97.360000000000014</v>
      </c>
    </row>
    <row r="8" spans="2:7" ht="30" customHeight="1" x14ac:dyDescent="0.25">
      <c r="B8" s="5">
        <v>44809</v>
      </c>
      <c r="C8" s="1" t="s">
        <v>49</v>
      </c>
      <c r="D8" s="7">
        <v>0</v>
      </c>
      <c r="E8" s="1">
        <v>0</v>
      </c>
      <c r="F8" s="6"/>
      <c r="G8" s="8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-97.360000000000014</v>
      </c>
    </row>
    <row r="9" spans="2:7" ht="30" customHeight="1" x14ac:dyDescent="0.25">
      <c r="B9" s="9">
        <v>44806</v>
      </c>
      <c r="C9" s="1" t="s">
        <v>21</v>
      </c>
      <c r="D9" s="11">
        <v>-1660</v>
      </c>
      <c r="E9" s="1" t="s">
        <v>18</v>
      </c>
      <c r="F9" s="23">
        <v>-2</v>
      </c>
      <c r="G9" s="12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-1759.3600000000001</v>
      </c>
    </row>
    <row r="10" spans="2:7" ht="30" customHeight="1" x14ac:dyDescent="0.25">
      <c r="B10" s="5">
        <v>44820</v>
      </c>
      <c r="C10" s="1" t="s">
        <v>48</v>
      </c>
      <c r="D10" s="7">
        <v>91</v>
      </c>
      <c r="E10" s="1" t="s">
        <v>28</v>
      </c>
      <c r="F10" s="6"/>
      <c r="G10" s="16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>-1668.3600000000001</v>
      </c>
    </row>
    <row r="11" spans="2:7" ht="30" customHeight="1" x14ac:dyDescent="0.25">
      <c r="B11" s="13"/>
      <c r="C11" s="14"/>
      <c r="D11" s="15"/>
      <c r="E11" s="14"/>
      <c r="F11" s="15"/>
      <c r="G11" s="17"/>
    </row>
    <row r="12" spans="2:7" ht="30" hidden="1" customHeight="1" x14ac:dyDescent="0.25"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3" t="s">
        <v>15</v>
      </c>
    </row>
    <row r="13" spans="2:7" ht="30" customHeight="1" x14ac:dyDescent="0.25">
      <c r="B13" s="5">
        <v>44812</v>
      </c>
      <c r="C13" s="1" t="s">
        <v>4</v>
      </c>
      <c r="D13" s="7">
        <v>-1759.36</v>
      </c>
      <c r="E13" s="1" t="s">
        <v>23</v>
      </c>
      <c r="F13" s="6"/>
      <c r="G13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-1759.36</v>
      </c>
    </row>
    <row r="14" spans="2:7" ht="30" customHeight="1" x14ac:dyDescent="0.25">
      <c r="B14" s="5">
        <v>44812</v>
      </c>
      <c r="C14" s="1" t="s">
        <v>24</v>
      </c>
      <c r="D14" s="7">
        <v>-1000</v>
      </c>
      <c r="E14" s="1">
        <v>0</v>
      </c>
      <c r="F14" s="7">
        <v>-2</v>
      </c>
      <c r="G14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-2761.3599999999997</v>
      </c>
    </row>
    <row r="15" spans="2:7" ht="30" customHeight="1" x14ac:dyDescent="0.25">
      <c r="B15" s="5">
        <v>44813</v>
      </c>
      <c r="C15" s="1" t="s">
        <v>46</v>
      </c>
      <c r="D15" s="7">
        <v>98.78</v>
      </c>
      <c r="E15" s="1" t="s">
        <v>47</v>
      </c>
      <c r="F15" s="6"/>
      <c r="G15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-2662.5799999999995</v>
      </c>
    </row>
    <row r="16" spans="2:7" ht="30" customHeight="1" x14ac:dyDescent="0.25">
      <c r="B16" s="5" t="s">
        <v>27</v>
      </c>
      <c r="C16" s="1" t="s">
        <v>49</v>
      </c>
      <c r="D16" s="7">
        <v>0</v>
      </c>
      <c r="E16" s="1">
        <v>0</v>
      </c>
      <c r="F16" s="7">
        <v>0</v>
      </c>
      <c r="G16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-2662.5799999999995</v>
      </c>
    </row>
    <row r="17" spans="2:7" ht="30" customHeight="1" x14ac:dyDescent="0.25">
      <c r="B17" s="5">
        <v>44828</v>
      </c>
      <c r="C17" s="1" t="s">
        <v>25</v>
      </c>
      <c r="D17" s="7">
        <v>97.96</v>
      </c>
      <c r="E17" s="1" t="s">
        <v>26</v>
      </c>
      <c r="F17" s="6"/>
      <c r="G17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-2564.6199999999994</v>
      </c>
    </row>
    <row r="18" spans="2:7" ht="30" customHeight="1" x14ac:dyDescent="0.25">
      <c r="B18" s="5">
        <v>44828</v>
      </c>
      <c r="C18" s="1" t="s">
        <v>49</v>
      </c>
      <c r="D18" s="7">
        <v>0</v>
      </c>
      <c r="E18" s="1" t="s">
        <v>9</v>
      </c>
      <c r="F18" s="6"/>
      <c r="G18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-2564.6199999999994</v>
      </c>
    </row>
    <row r="19" spans="2:7" ht="30" customHeight="1" x14ac:dyDescent="0.25">
      <c r="B19" s="9">
        <v>44828</v>
      </c>
      <c r="C19" s="1" t="s">
        <v>25</v>
      </c>
      <c r="D19" s="11">
        <v>244.8</v>
      </c>
      <c r="E19" s="1" t="s">
        <v>29</v>
      </c>
      <c r="F19" s="10"/>
      <c r="G19" s="12">
        <f>IFERROR(IF(ROW()-ROW(Datos4[[#Headers],[Columna6]])=1,Datos4[[#This Row],[Columna5]]+Datos4[[#This Row],[Columna3]],SUM(INDEX(Datos4[Columna3],1,1):Datos4[[#This Row],[Columna3]],INDEX(Datos4[Columna5],1,1):Datos4[[#This Row],[Columna5]])), "")</f>
        <v>-2319.8199999999993</v>
      </c>
    </row>
    <row r="20" spans="2:7" ht="30" customHeight="1" x14ac:dyDescent="0.25">
      <c r="B20" s="5">
        <v>44828</v>
      </c>
      <c r="C20" s="1" t="s">
        <v>30</v>
      </c>
      <c r="D20" s="7">
        <v>681.84</v>
      </c>
      <c r="E20" s="1" t="s">
        <v>31</v>
      </c>
      <c r="F20" s="7">
        <v>2</v>
      </c>
      <c r="G20" s="8">
        <f>IFERROR(IF(ROW()-ROW(Datos4[[#Headers],[Columna6]])=1,Datos4[[#This Row],[Columna5]]+Datos4[[#This Row],[Columna3]],SUM(INDEX(Datos4[Columna3],1,1):Datos4[[#This Row],[Columna3]],INDEX(Datos4[Columna5],1,1):Datos4[[#This Row],[Columna5]])), "")</f>
        <v>-1635.9799999999991</v>
      </c>
    </row>
    <row r="21" spans="2:7" ht="30" customHeight="1" x14ac:dyDescent="0.25">
      <c r="B21" s="18" t="s">
        <v>2</v>
      </c>
      <c r="C21" s="19"/>
      <c r="D21" s="20">
        <f>SUBTOTAL(109,Datos4[Columna3])</f>
        <v>-1635.9799999999991</v>
      </c>
      <c r="E21" s="19"/>
      <c r="F21" s="20">
        <f>SUBTOTAL(109,Datos4[Columna5])</f>
        <v>0</v>
      </c>
      <c r="G21" s="21"/>
    </row>
    <row r="22" spans="2:7" ht="30" customHeight="1" x14ac:dyDescent="0.25">
      <c r="B22" s="5">
        <v>44820</v>
      </c>
      <c r="C22" s="1" t="s">
        <v>22</v>
      </c>
      <c r="D22" s="7">
        <v>91</v>
      </c>
      <c r="E22" s="1" t="s">
        <v>28</v>
      </c>
      <c r="F22" s="6"/>
      <c r="G22" s="16" t="str">
        <f>IFERROR(IF(ROW()-ROW(Datos[[#Headers],[Saldo*]])=1,Datos[[#This Row],[Comisión de transacción]]+Datos[[#This Row],[Importe]],SUM(INDEX(Datos[Importe],1,1):Datos[[#This Row],[Importe]],INDEX(Datos[Comisión de transacción],1,1):Datos[[#This Row],[Comisión de transacción]])), "")</f>
        <v/>
      </c>
    </row>
    <row r="23" spans="2:7" ht="30" customHeight="1" x14ac:dyDescent="0.25">
      <c r="B23" s="13"/>
      <c r="C23" s="14"/>
      <c r="D23" s="15"/>
      <c r="E23" s="14"/>
      <c r="F23" s="15"/>
      <c r="G23" s="17"/>
    </row>
    <row r="24" spans="2:7" ht="30" customHeight="1" x14ac:dyDescent="0.25">
      <c r="B24" s="2" t="s">
        <v>1</v>
      </c>
      <c r="C24" s="2" t="s">
        <v>3</v>
      </c>
      <c r="D24" s="2" t="s">
        <v>5</v>
      </c>
      <c r="E24" s="2" t="s">
        <v>8</v>
      </c>
      <c r="F24" s="2" t="s">
        <v>32</v>
      </c>
      <c r="G24" s="3" t="s">
        <v>7</v>
      </c>
    </row>
    <row r="25" spans="2:7" ht="30" customHeight="1" x14ac:dyDescent="0.25">
      <c r="B25" s="5">
        <v>44826</v>
      </c>
      <c r="C25" s="1" t="s">
        <v>4</v>
      </c>
      <c r="D25" s="7">
        <v>-1635</v>
      </c>
      <c r="E25" s="1" t="s">
        <v>23</v>
      </c>
      <c r="F25" s="6"/>
      <c r="G25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-1635</v>
      </c>
    </row>
    <row r="26" spans="2:7" ht="30" customHeight="1" x14ac:dyDescent="0.25">
      <c r="B26" s="5">
        <v>44827</v>
      </c>
      <c r="C26" s="1" t="s">
        <v>38</v>
      </c>
      <c r="D26" s="7">
        <v>110.2</v>
      </c>
      <c r="E26" s="1" t="s">
        <v>39</v>
      </c>
      <c r="F26" s="7">
        <v>0</v>
      </c>
      <c r="G26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-1524.8</v>
      </c>
    </row>
    <row r="27" spans="2:7" ht="30" customHeight="1" x14ac:dyDescent="0.25">
      <c r="B27" s="5">
        <v>44829</v>
      </c>
      <c r="C27" s="1" t="s">
        <v>40</v>
      </c>
      <c r="D27" s="7">
        <v>110.2</v>
      </c>
      <c r="E27" s="1" t="s">
        <v>41</v>
      </c>
      <c r="F27" s="6"/>
      <c r="G27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-1414.6</v>
      </c>
    </row>
    <row r="28" spans="2:7" ht="30" customHeight="1" x14ac:dyDescent="0.25">
      <c r="B28" s="5">
        <v>44834</v>
      </c>
      <c r="C28" s="1" t="s">
        <v>28</v>
      </c>
      <c r="D28" s="7">
        <v>245</v>
      </c>
      <c r="E28" s="1" t="s">
        <v>42</v>
      </c>
      <c r="F28" s="7">
        <v>0</v>
      </c>
      <c r="G28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-1169.5999999999999</v>
      </c>
    </row>
    <row r="29" spans="2:7" ht="30" customHeight="1" x14ac:dyDescent="0.25">
      <c r="B29" s="5">
        <v>44834</v>
      </c>
      <c r="C29" s="1" t="s">
        <v>43</v>
      </c>
      <c r="D29" s="7">
        <v>-28</v>
      </c>
      <c r="E29" s="1" t="s">
        <v>44</v>
      </c>
      <c r="F29" s="6"/>
      <c r="G29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-1197.5999999999999</v>
      </c>
    </row>
    <row r="30" spans="2:7" ht="30" customHeight="1" x14ac:dyDescent="0.25">
      <c r="B30" s="5">
        <v>44826</v>
      </c>
      <c r="C30" s="1" t="s">
        <v>37</v>
      </c>
      <c r="D30" s="7">
        <v>-91.9</v>
      </c>
      <c r="E30" s="1" t="s">
        <v>50</v>
      </c>
      <c r="F30" s="6"/>
      <c r="G30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-1289.5</v>
      </c>
    </row>
    <row r="31" spans="2:7" ht="30" customHeight="1" x14ac:dyDescent="0.25">
      <c r="B31" s="9">
        <v>44826</v>
      </c>
      <c r="C31" s="1" t="s">
        <v>35</v>
      </c>
      <c r="D31" s="11">
        <v>-2447.75</v>
      </c>
      <c r="E31" s="1" t="s">
        <v>36</v>
      </c>
      <c r="F31" s="10"/>
      <c r="G31" s="12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-3737.25</v>
      </c>
    </row>
    <row r="32" spans="2:7" ht="30" customHeight="1" x14ac:dyDescent="0.25">
      <c r="B32" s="5">
        <v>44859</v>
      </c>
      <c r="C32" s="1" t="s">
        <v>28</v>
      </c>
      <c r="D32" s="7">
        <v>273</v>
      </c>
      <c r="E32" s="1" t="s">
        <v>45</v>
      </c>
      <c r="F32" s="7">
        <v>0</v>
      </c>
      <c r="G32" s="8">
        <f>IFERROR(IF(ROW()-ROW(Datos45[[#Headers],[Saldo*]])=1,Datos45[[#This Row],[Comisión de transcción]]+Datos45[[#This Row],[Importe]],SUM(INDEX(Datos45[Importe],1,1):Datos45[[#This Row],[Importe]],INDEX(Datos45[Comisión de transcción],1,1):Datos45[[#This Row],[Comisión de transcción]])), "")</f>
        <v>-3464.25</v>
      </c>
    </row>
    <row r="33" spans="2:7" ht="30" customHeight="1" x14ac:dyDescent="0.25">
      <c r="B33" s="18" t="s">
        <v>2</v>
      </c>
      <c r="C33" s="19"/>
      <c r="D33" s="20">
        <f>SUBTOTAL(109,Datos45[Importe])</f>
        <v>-3464.25</v>
      </c>
      <c r="E33" s="19"/>
      <c r="F33" s="20">
        <f>SUBTOTAL(109,Datos45[Comisión de transcción])</f>
        <v>0</v>
      </c>
      <c r="G33" s="21"/>
    </row>
    <row r="34" spans="2:7" ht="30" customHeight="1" x14ac:dyDescent="0.25">
      <c r="B34" s="13"/>
      <c r="C34" s="14"/>
      <c r="D34" s="15"/>
      <c r="E34" s="14"/>
      <c r="F34" s="15"/>
      <c r="G34" s="17"/>
    </row>
    <row r="35" spans="2:7" ht="30" customHeight="1" x14ac:dyDescent="0.25">
      <c r="B35" s="2" t="s">
        <v>1</v>
      </c>
      <c r="C35" s="2" t="s">
        <v>3</v>
      </c>
      <c r="D35" s="2" t="s">
        <v>5</v>
      </c>
      <c r="E35" s="2" t="s">
        <v>8</v>
      </c>
      <c r="F35" s="2" t="s">
        <v>32</v>
      </c>
      <c r="G35" s="3" t="s">
        <v>7</v>
      </c>
    </row>
    <row r="36" spans="2:7" ht="30" customHeight="1" x14ac:dyDescent="0.25">
      <c r="B36" s="5">
        <v>44866</v>
      </c>
      <c r="C36" s="1" t="s">
        <v>4</v>
      </c>
      <c r="D36" s="7">
        <v>-3464.25</v>
      </c>
      <c r="E36" s="1" t="s">
        <v>23</v>
      </c>
      <c r="F36" s="6"/>
      <c r="G36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-3464.25</v>
      </c>
    </row>
    <row r="37" spans="2:7" ht="30" customHeight="1" x14ac:dyDescent="0.25">
      <c r="B37" s="5">
        <v>44866</v>
      </c>
      <c r="C37" s="1" t="s">
        <v>40</v>
      </c>
      <c r="D37" s="7">
        <v>38.78</v>
      </c>
      <c r="E37" s="1" t="s">
        <v>51</v>
      </c>
      <c r="F37" s="7">
        <v>0</v>
      </c>
      <c r="G37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-3425.47</v>
      </c>
    </row>
    <row r="38" spans="2:7" ht="30" customHeight="1" x14ac:dyDescent="0.25">
      <c r="B38" s="5">
        <v>44866</v>
      </c>
      <c r="C38" s="1" t="s">
        <v>28</v>
      </c>
      <c r="D38" s="7">
        <v>44.59</v>
      </c>
      <c r="E38" s="1" t="s">
        <v>54</v>
      </c>
      <c r="F38" s="6"/>
      <c r="G38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-3380.8799999999997</v>
      </c>
    </row>
    <row r="39" spans="2:7" ht="30" customHeight="1" x14ac:dyDescent="0.25">
      <c r="B39" s="5">
        <v>44866</v>
      </c>
      <c r="C39" s="1" t="s">
        <v>52</v>
      </c>
      <c r="D39" s="7">
        <v>-936.39</v>
      </c>
      <c r="E39" s="1" t="s">
        <v>53</v>
      </c>
      <c r="F39" s="7">
        <v>0</v>
      </c>
      <c r="G39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-4317.2699999999995</v>
      </c>
    </row>
    <row r="40" spans="2:7" ht="30" customHeight="1" x14ac:dyDescent="0.25">
      <c r="B40" s="5">
        <v>44873</v>
      </c>
      <c r="C40" s="1" t="s">
        <v>28</v>
      </c>
      <c r="D40" s="7">
        <v>84</v>
      </c>
      <c r="E40" s="1" t="s">
        <v>55</v>
      </c>
      <c r="F40" s="6"/>
      <c r="G40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-4233.2699999999995</v>
      </c>
    </row>
    <row r="41" spans="2:7" ht="30" customHeight="1" x14ac:dyDescent="0.25">
      <c r="B41" s="5">
        <v>44876</v>
      </c>
      <c r="C41" s="1" t="s">
        <v>28</v>
      </c>
      <c r="D41" s="7">
        <v>397.17</v>
      </c>
      <c r="E41" s="1" t="s">
        <v>56</v>
      </c>
      <c r="F41" s="6"/>
      <c r="G41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-3836.0999999999995</v>
      </c>
    </row>
    <row r="42" spans="2:7" ht="30" customHeight="1" x14ac:dyDescent="0.25">
      <c r="B42" s="9">
        <v>44876</v>
      </c>
      <c r="C42" s="1" t="s">
        <v>28</v>
      </c>
      <c r="D42" s="11">
        <v>508.88</v>
      </c>
      <c r="E42" s="1" t="s">
        <v>57</v>
      </c>
      <c r="F42" s="10"/>
      <c r="G42" s="12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-3327.2199999999993</v>
      </c>
    </row>
    <row r="43" spans="2:7" ht="30" customHeight="1" x14ac:dyDescent="0.25">
      <c r="B43" s="5">
        <v>44859</v>
      </c>
      <c r="C43" s="1"/>
      <c r="D43" s="7">
        <v>0</v>
      </c>
      <c r="E43" s="1"/>
      <c r="F43" s="7">
        <v>0</v>
      </c>
      <c r="G43" s="8">
        <f>IFERROR(IF(ROW()-ROW(Datos456[[#Headers],[Saldo*]])=1,Datos456[[#This Row],[Comisión de transcción]]+Datos456[[#This Row],[Importe]],SUM(INDEX(Datos456[Importe],1,1):Datos456[[#This Row],[Importe]],INDEX(Datos456[Comisión de transcción],1,1):Datos456[[#This Row],[Comisión de transcción]])), "")</f>
        <v>-3327.2199999999993</v>
      </c>
    </row>
    <row r="44" spans="2:7" ht="30" customHeight="1" x14ac:dyDescent="0.25">
      <c r="B44" s="18" t="s">
        <v>2</v>
      </c>
      <c r="C44" s="19"/>
      <c r="D44" s="20">
        <f>SUBTOTAL(109,Datos456[Importe])</f>
        <v>-3327.2199999999993</v>
      </c>
      <c r="E44" s="19"/>
      <c r="F44" s="20">
        <f>SUBTOTAL(109,Datos456[Comisión de transcción])</f>
        <v>0</v>
      </c>
      <c r="G44" s="21"/>
    </row>
  </sheetData>
  <mergeCells count="1">
    <mergeCell ref="B1:G1"/>
  </mergeCells>
  <phoneticPr fontId="25" type="noConversion"/>
  <dataValidations disablePrompts="1" count="8">
    <dataValidation allowBlank="1" showInputMessage="1" showErrorMessage="1" prompt="Cree un registro de tarjeta de crédito en esta hoja de cálculo." sqref="A1" xr:uid="{00000000-0002-0000-0000-000000000000}"/>
    <dataValidation allowBlank="1" showInputMessage="1" showErrorMessage="1" prompt="El título de esta hoja de cálculo se encuentra en esta celda. Escriba el nombre de la tarjeta de crédito para actualizar el título." sqref="B1" xr:uid="{00000000-0002-0000-0000-000001000000}"/>
    <dataValidation allowBlank="1" showInputMessage="1" showErrorMessage="1" prompt="Escriba la fecha en la columna con este encabezado." sqref="B3 B12 B24 B35" xr:uid="{00000000-0002-0000-0000-000002000000}"/>
    <dataValidation allowBlank="1" showInputMessage="1" showErrorMessage="1" prompt="Escriba la descripción en la columna con este encabezado." sqref="C3 C12 C24 C35" xr:uid="{00000000-0002-0000-0000-000003000000}"/>
    <dataValidation allowBlank="1" showInputMessage="1" showErrorMessage="1" prompt="Escriba el importe en la columna con este encabezado." sqref="D3 D12 D24 D35" xr:uid="{00000000-0002-0000-0000-000004000000}"/>
    <dataValidation allowBlank="1" showInputMessage="1" showErrorMessage="1" prompt="Escriba el nombre del vendedor en la columna con este encabezado." sqref="E3 E12 E24 E35" xr:uid="{00000000-0002-0000-0000-000005000000}"/>
    <dataValidation allowBlank="1" showInputMessage="1" showErrorMessage="1" prompt="Escriba la comisión de la transacción en la columna con este encabezado." sqref="F3 F12 F24 F35" xr:uid="{00000000-0002-0000-0000-000006000000}"/>
    <dataValidation allowBlank="1" showInputMessage="1" showErrorMessage="1" prompt="El saldo sin intereses se calcula automáticamente en la columna con este encabezado." sqref="G3 G12 G24 G35" xr:uid="{00000000-0002-0000-0000-000007000000}"/>
  </dataValidations>
  <printOptions horizontalCentered="1"/>
  <pageMargins left="0.39370078740157483" right="0.39370078740157483" top="0.39370078740157483" bottom="0.39370078740157483" header="0.31496062992125984" footer="0.31496062992125984"/>
  <pageSetup scale="62" fitToHeight="0" orientation="portrait" horizontalDpi="4294967293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7E120-F006-4266-9610-8EC4CB736C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A8076-0D67-4292-808F-C274276AF5C8}">
  <ds:schemaRefs>
    <ds:schemaRef ds:uri="http://purl.org/dc/terms/"/>
    <ds:schemaRef ds:uri="http://schemas.openxmlformats.org/package/2006/metadata/core-properties"/>
    <ds:schemaRef ds:uri="6dc4bcd6-49db-4c07-9060-8acfc67cef9f"/>
    <ds:schemaRef ds:uri="http://schemas.microsoft.com/office/2006/documentManagement/types"/>
    <ds:schemaRef ds:uri="http://schemas.microsoft.com/office/infopath/2007/PartnerControls"/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CE7FD1-7413-4360-A608-1AD23F077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REGISTRO DE ACCIONES</vt:lpstr>
      <vt:lpstr>TítuloDeColumna1</vt:lpstr>
      <vt:lpstr>'REGISTRO DE ACCIONES'!Títulos_a_imprimir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2018-08-24T02:58:21Z</dcterms:created>
  <dcterms:modified xsi:type="dcterms:W3CDTF">2022-12-06T19:13:48Z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